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file01\文書フォルダ\200ガス水道局\09企業\0901ガス・水道業務\090105調査計画\経営分析比較表\R6\"/>
    </mc:Choice>
  </mc:AlternateContent>
  <xr:revisionPtr revIDLastSave="0" documentId="13_ncr:1_{69D3216E-5977-4464-9A46-68F9E3D77192}" xr6:coauthVersionLast="47" xr6:coauthVersionMax="47" xr10:uidLastSave="{00000000-0000-0000-0000-000000000000}"/>
  <workbookProtection workbookAlgorithmName="SHA-512" workbookHashValue="uGLAqdnNTbeJIWQqUpPPgnwXcmTjsIze0FKOtXTUzTk40gWKcMiHzCfT8Adw8EuXoIRdlJqFD6PIOWYeZrKdMA==" workbookSaltValue="5jWywiVMSLhMzQzkFfxlt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G85" i="4"/>
  <c r="BB10" i="4"/>
  <c r="AT10" i="4"/>
  <c r="I10" i="4"/>
  <c r="B10" i="4"/>
  <c r="BB8" i="4"/>
  <c r="AT8" i="4"/>
  <c r="AL8" i="4"/>
  <c r="AD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<sst xmlns="http://schemas.openxmlformats.org/spreadsheetml/2006/main" count="228" uniqueCount="113">
  <si>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</si>
  <si>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</si>
  <si>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</si>
  <si>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</si>
  <si>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</si>
  <si>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</si>
  <si>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</si>
  <si>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</si>
  <si>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</si>
  <si>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</si>
  <si>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</si>
  <si>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</si>
  <si>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</si>
  <si>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</si>
  <si>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</si>
  <si>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</si>
  <si>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</si>
  <si>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</si>
  <si>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</si>
  <si>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</si>
  <si>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</si>
  <si>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</si>
  <si>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</si>
  <si>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</si>
  <si>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</si>
  <si>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</si>
  <si>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</si>
  <si>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</si>
  <si>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</si>
  <si>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</si>
  <si>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</si>
  <si>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</si>
  <si>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</si>
  <si>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</si>
  <si>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</si>
  <si>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</si>
  <si>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</si>
  <si>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</si>
  <si>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</si>
  <si>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</si>
  <si>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</si>
  <si>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</si>
  <si>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</si>
  <si>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</si>
  <si>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</si>
  <si>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</si>
  <si>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</si>
  <si>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</si>
  <si>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</si>
  <si>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</si>
  <si>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</si>
  <si>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</si>
  <si>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</si>
  <si>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</si>
  <si>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</si>
  <si>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</si>
  <si>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</si>
  <si>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</si>
  <si>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</si>
  <si>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</si>
  <si>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</si>
  <si>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</si>
  <si>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</si>
  <si>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</si>
  <si>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</si>
  <si>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</si>
  <si>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</si>
  <si>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</si>
  <si>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</si>
  <si>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</si>
  <si>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</si>
  <si>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</si>
  <si>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</si>
  <si>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</si>
  <si>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</si>
  <si>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</si>
  <si>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</si>
  <si>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</si>
  <si>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</si>
  <si>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</si>
  <si>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</si>
  <si>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</si>
  <si>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</si>
  <si>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</si>
  <si>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</si>
  <si>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</si>
  <si>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</si>
  <si>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</si>
  <si>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</si>
  <si>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</si>
  <si>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</si>
  <si>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</si>
  <si>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</si>
  <si>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</si>
  <si>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</si>
  <si>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</si>
  <si>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</si>
  <si>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</si>
  <si>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</si>
  <si>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</si>
  <si>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</si>
  <si>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</si>
  <si>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</si>
  <si>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</si>
  <si>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</si>
  <si>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</si>
  <si>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</si>
  <si>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</si>
  <si>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</si>
  <si>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</si>
  <si>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資産の老朽化を示す①有形固定資産減価償却率は、法定耐用年数に近づいている資産が年々増加しています。
　管路の更新ペースを示す③管路更新率は、類似団体よりは高いものの、今後は法定耐用年数を迎える管路が多くなるため、②管路経年化率は増加していく見通しです。
　今後は上下水道耐震化計画に基づき、避難所等の重要施設に接続する管路の耐震化を重点として、投資の平準化を図りながら計画的に更新していきます。</t>
    <rPh sb="121" eb="123">
      <t>ミトオ</t>
    </rPh>
    <rPh sb="132" eb="134">
      <t>ジョウゲ</t>
    </rPh>
    <rPh sb="134" eb="136">
      <t>スイドウ</t>
    </rPh>
    <rPh sb="136" eb="139">
      <t>タイシンカ</t>
    </rPh>
    <rPh sb="139" eb="141">
      <t>ケイカク</t>
    </rPh>
    <rPh sb="142" eb="143">
      <t>モト</t>
    </rPh>
    <rPh sb="146" eb="149">
      <t>ヒナンジョ</t>
    </rPh>
    <rPh sb="149" eb="150">
      <t>トウ</t>
    </rPh>
    <rPh sb="151" eb="153">
      <t>ジュウヨウ</t>
    </rPh>
    <rPh sb="153" eb="155">
      <t>シセツ</t>
    </rPh>
    <rPh sb="156" eb="158">
      <t>セツゾク</t>
    </rPh>
    <rPh sb="160" eb="162">
      <t>カンロ</t>
    </rPh>
    <rPh sb="163" eb="166">
      <t>タイシンカ</t>
    </rPh>
    <rPh sb="167" eb="169">
      <t>ジュウテン</t>
    </rPh>
    <rPh sb="180" eb="181">
      <t>ハカ</t>
    </rPh>
    <phoneticPr fontId="4"/>
  </si>
  <si>
    <t>　令和４年度から令和８年度までの５年間、段階的な料金改定を行っていますが、人口減少に伴う料金収入の減少、物価高や労務単価の上昇などの状況を踏まえると、健全経営のための定期的な料金の改定が必要です。
　また1980年代から整備した施設が多く、順次、法定耐用年数を迎えることから、被災すると極めて大きな影響を及ぼす施設の耐震化を重点として、投資の平準化を図りながら計画的に整備していきます。
　今後、定期的な料金改定を図りながら健全経営に取り組むとともに、上下水道事業包括委託の導入による経営基盤の強化に努めます。</t>
    <rPh sb="37" eb="41">
      <t>ジンコウゲンショウ</t>
    </rPh>
    <rPh sb="42" eb="43">
      <t>トモナ</t>
    </rPh>
    <rPh sb="44" eb="48">
      <t>リョウキンシュウニュウ</t>
    </rPh>
    <rPh sb="49" eb="51">
      <t>ゲンショウ</t>
    </rPh>
    <rPh sb="52" eb="54">
      <t>ブッカ</t>
    </rPh>
    <rPh sb="54" eb="55">
      <t>ダカ</t>
    </rPh>
    <rPh sb="56" eb="58">
      <t>ロウム</t>
    </rPh>
    <rPh sb="58" eb="60">
      <t>タンカ</t>
    </rPh>
    <rPh sb="61" eb="63">
      <t>ジョウショウ</t>
    </rPh>
    <rPh sb="90" eb="92">
      <t>カイテイ</t>
    </rPh>
    <rPh sb="198" eb="201">
      <t>テイキテキ</t>
    </rPh>
    <rPh sb="204" eb="206">
      <t>カイテイ</t>
    </rPh>
    <rPh sb="226" eb="236">
      <t>ジョウゲスイドウジギョウホウカツイタク</t>
    </rPh>
    <rPh sb="237" eb="239">
      <t>ドウニュウ</t>
    </rPh>
    <phoneticPr fontId="4"/>
  </si>
  <si>
    <t>　水道料金などの収入で維持管理費等の経費が賄えているかどうかの判断基準となる①経常収支比率は100%を超えている状態であり、②累積欠損金もなく、支払い能力を示す③流動比率は100%を超え不良債務もないことから、健全な経営状況にあります。
　企業債残高の規模を示す④企業債残高対給水収益比率は、過去５年間横ばいで全国平均値を下回り収益に対する投資規模は適正であると考えています。
　給水に係る費用をどの程度水道料金で賄えているかを示す⑤料金回収率は、100%を超えている状況です。
　⑥給水原価は全国平均を大幅に下回っています。これは、当市の水道が豊富な地下水を原水としており、浄水場施設が必要ないことから、原価が抑えられ他団体と比べても、安価な設定となっています。
　令和４年度から令和８年度までの５年間、段階的な料金改定を行っていますが、人口減少に伴う料金収入の減少や物価上昇などにより、①経常収支比率と⑤料金回収率が年々下降していくことが予想されることから、経営の安定を図るための定期的な料金の改定が必要となっています。
　水道施設の利用状況や適正規模の判断となる、⑦施設利用率は、類似団体平均を下回っています。人口減少などの原因により給水量が減少し、配水能力と配水量とのかい離が生じている状況にあります。今後の施設、設備の更新にあたり、施設の規模や能力について考慮する必要があります。</t>
    <rPh sb="229" eb="230">
      <t>コ</t>
    </rPh>
    <rPh sb="370" eb="372">
      <t>ジンコウ</t>
    </rPh>
    <rPh sb="372" eb="374">
      <t>ゲンショウ</t>
    </rPh>
    <rPh sb="375" eb="376">
      <t>トモナ</t>
    </rPh>
    <rPh sb="377" eb="379">
      <t>リョウキン</t>
    </rPh>
    <rPh sb="379" eb="381">
      <t>シュウニュウ</t>
    </rPh>
    <rPh sb="382" eb="384">
      <t>ゲンショウ</t>
    </rPh>
    <rPh sb="385" eb="387">
      <t>ブッカ</t>
    </rPh>
    <rPh sb="387" eb="389">
      <t>ジョウショウ</t>
    </rPh>
    <rPh sb="404" eb="406">
      <t>リョウキン</t>
    </rPh>
    <rPh sb="406" eb="408">
      <t>カイシュウ</t>
    </rPh>
    <rPh sb="408" eb="409">
      <t>リツ</t>
    </rPh>
    <rPh sb="410" eb="412">
      <t>ネンネン</t>
    </rPh>
    <rPh sb="412" eb="414">
      <t>カコウ</t>
    </rPh>
    <rPh sb="421" eb="423">
      <t>ヨソウ</t>
    </rPh>
    <rPh sb="449" eb="451">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</si>
</sst>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0.91</c:v>
                </c:pt>
                <c:pt idx="1">
                  <c:v>0.99</c:v>
                </c:pt>
                <c:pt idx="2">
                  <c:v>0.93</c:v>
                </c:pt>
                <c:pt idx="3">
                  <c:v>0.76</c:v>
                </c:pt>
                <c:pt idx="4">
                  <c:v>0.56000000000000005</c:v>
                </c:pt>
              </c:numCache>
            </c:numRef>
          </c:val>
          <c:extLst>
            <c:ext xmlns:c16="http://schemas.microsoft.com/office/drawing/2014/chart" uri="{C3380CC4-5D6E-409C-BE32-E72D297353CC}">
              <c16:uniqueId val="{00000000-8DB3-4F4A-AEAC-FA6DDDE457D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0.41</c:v>
                </c:pt>
              </c:numCache>
            </c:numRef>
          </c:val>
          <c:smooth val="0"/>
          <c:extLst>
            <c:ext xmlns:c16="http://schemas.microsoft.com/office/drawing/2014/chart" uri="{C3380CC4-5D6E-409C-BE32-E72D297353CC}">
              <c16:uniqueId val="{00000001-8DB3-4F4A-AEAC-FA6DDDE457D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29.16</c:v>
                </c:pt>
                <c:pt idx="1">
                  <c:v>28.19</c:v>
                </c:pt>
                <c:pt idx="2">
                  <c:v>27.65</c:v>
                </c:pt>
                <c:pt idx="3">
                  <c:v>26.97</c:v>
                </c:pt>
                <c:pt idx="4">
                  <c:v>26.59</c:v>
                </c:pt>
              </c:numCache>
            </c:numRef>
          </c:val>
          <c:extLst>
            <c:ext xmlns:c16="http://schemas.microsoft.com/office/drawing/2014/chart" uri="{C3380CC4-5D6E-409C-BE32-E72D297353CC}">
              <c16:uniqueId val="{00000000-0AD0-4A94-8274-964FF7C8D44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54.99</c:v>
                </c:pt>
              </c:numCache>
            </c:numRef>
          </c:val>
          <c:smooth val="0"/>
          <c:extLst>
            <c:ext xmlns:c16="http://schemas.microsoft.com/office/drawing/2014/chart" uri="{C3380CC4-5D6E-409C-BE32-E72D297353CC}">
              <c16:uniqueId val="{00000001-0AD0-4A94-8274-964FF7C8D44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90.79</c:v>
                </c:pt>
                <c:pt idx="1">
                  <c:v>90.66</c:v>
                </c:pt>
                <c:pt idx="2">
                  <c:v>90.27</c:v>
                </c:pt>
                <c:pt idx="3">
                  <c:v>89.78</c:v>
                </c:pt>
                <c:pt idx="4">
                  <c:v>89.38</c:v>
                </c:pt>
              </c:numCache>
            </c:numRef>
          </c:val>
          <c:extLst>
            <c:ext xmlns:c16="http://schemas.microsoft.com/office/drawing/2014/chart" uri="{C3380CC4-5D6E-409C-BE32-E72D297353CC}">
              <c16:uniqueId val="{00000000-DB6F-46BB-9FFB-A6BB0F17DDA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79.34</c:v>
                </c:pt>
              </c:numCache>
            </c:numRef>
          </c:val>
          <c:smooth val="0"/>
          <c:extLst>
            <c:ext xmlns:c16="http://schemas.microsoft.com/office/drawing/2014/chart" uri="{C3380CC4-5D6E-409C-BE32-E72D297353CC}">
              <c16:uniqueId val="{00000001-DB6F-46BB-9FFB-A6BB0F17DDA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110.13</c:v>
                </c:pt>
                <c:pt idx="1">
                  <c:v>105.21</c:v>
                </c:pt>
                <c:pt idx="2">
                  <c:v>103.96</c:v>
                </c:pt>
                <c:pt idx="3">
                  <c:v>104.9</c:v>
                </c:pt>
                <c:pt idx="4">
                  <c:v>104.64</c:v>
                </c:pt>
              </c:numCache>
            </c:numRef>
          </c:val>
          <c:extLst>
            <c:ext xmlns:c16="http://schemas.microsoft.com/office/drawing/2014/chart" uri="{C3380CC4-5D6E-409C-BE32-E72D297353CC}">
              <c16:uniqueId val="{00000000-FA14-4B68-9ABA-055B7E0CFD6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103.74</c:v>
                </c:pt>
              </c:numCache>
            </c:numRef>
          </c:val>
          <c:smooth val="0"/>
          <c:extLst>
            <c:ext xmlns:c16="http://schemas.microsoft.com/office/drawing/2014/chart" uri="{C3380CC4-5D6E-409C-BE32-E72D297353CC}">
              <c16:uniqueId val="{00000001-FA14-4B68-9ABA-055B7E0CFD6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47.02</c:v>
                </c:pt>
                <c:pt idx="1">
                  <c:v>48.27</c:v>
                </c:pt>
                <c:pt idx="2">
                  <c:v>49.52</c:v>
                </c:pt>
                <c:pt idx="3">
                  <c:v>50.87</c:v>
                </c:pt>
                <c:pt idx="4">
                  <c:v>52.17</c:v>
                </c:pt>
              </c:numCache>
            </c:numRef>
          </c:val>
          <c:extLst>
            <c:ext xmlns:c16="http://schemas.microsoft.com/office/drawing/2014/chart" uri="{C3380CC4-5D6E-409C-BE32-E72D297353CC}">
              <c16:uniqueId val="{00000000-C40C-44EC-A01E-F2A9D7B52C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53.48</c:v>
                </c:pt>
              </c:numCache>
            </c:numRef>
          </c:val>
          <c:smooth val="0"/>
          <c:extLst>
            <c:ext xmlns:c16="http://schemas.microsoft.com/office/drawing/2014/chart" uri="{C3380CC4-5D6E-409C-BE32-E72D297353CC}">
              <c16:uniqueId val="{00000001-C40C-44EC-A01E-F2A9D7B52C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2.83</c:v>
                </c:pt>
                <c:pt idx="1">
                  <c:v>2.88</c:v>
                </c:pt>
                <c:pt idx="2">
                  <c:v>3.23</c:v>
                </c:pt>
                <c:pt idx="3">
                  <c:v>3.47</c:v>
                </c:pt>
                <c:pt idx="4">
                  <c:v>4.45</c:v>
                </c:pt>
              </c:numCache>
            </c:numRef>
          </c:val>
          <c:extLst>
            <c:ext xmlns:c16="http://schemas.microsoft.com/office/drawing/2014/chart" uri="{C3380CC4-5D6E-409C-BE32-E72D297353CC}">
              <c16:uniqueId val="{00000000-2729-4172-9D5B-76E39F5846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24.31</c:v>
                </c:pt>
              </c:numCache>
            </c:numRef>
          </c:val>
          <c:smooth val="0"/>
          <c:extLst>
            <c:ext xmlns:c16="http://schemas.microsoft.com/office/drawing/2014/chart" uri="{C3380CC4-5D6E-409C-BE32-E72D297353CC}">
              <c16:uniqueId val="{00000001-2729-4172-9D5B-76E39F5846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8D-4652-8E6E-6C87E29052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11.55</c:v>
                </c:pt>
              </c:numCache>
            </c:numRef>
          </c:val>
          <c:smooth val="0"/>
          <c:extLst>
            <c:ext xmlns:c16="http://schemas.microsoft.com/office/drawing/2014/chart" uri="{C3380CC4-5D6E-409C-BE32-E72D297353CC}">
              <c16:uniqueId val="{00000001-698D-4652-8E6E-6C87E29052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360.82</c:v>
                </c:pt>
                <c:pt idx="1">
                  <c:v>290.22000000000003</c:v>
                </c:pt>
                <c:pt idx="2">
                  <c:v>310.82</c:v>
                </c:pt>
                <c:pt idx="3">
                  <c:v>331.86</c:v>
                </c:pt>
                <c:pt idx="4">
                  <c:v>445.9</c:v>
                </c:pt>
              </c:numCache>
            </c:numRef>
          </c:val>
          <c:extLst>
            <c:ext xmlns:c16="http://schemas.microsoft.com/office/drawing/2014/chart" uri="{C3380CC4-5D6E-409C-BE32-E72D297353CC}">
              <c16:uniqueId val="{00000000-1049-4252-8BD7-9CECFC96A4A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352.34</c:v>
                </c:pt>
              </c:numCache>
            </c:numRef>
          </c:val>
          <c:smooth val="0"/>
          <c:extLst>
            <c:ext xmlns:c16="http://schemas.microsoft.com/office/drawing/2014/chart" uri="{C3380CC4-5D6E-409C-BE32-E72D297353CC}">
              <c16:uniqueId val="{00000001-1049-4252-8BD7-9CECFC96A4A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261.2</c:v>
                </c:pt>
                <c:pt idx="1">
                  <c:v>261.08</c:v>
                </c:pt>
                <c:pt idx="2">
                  <c:v>278.74</c:v>
                </c:pt>
                <c:pt idx="3">
                  <c:v>254.84</c:v>
                </c:pt>
                <c:pt idx="4">
                  <c:v>252.71</c:v>
                </c:pt>
              </c:numCache>
            </c:numRef>
          </c:val>
          <c:extLst>
            <c:ext xmlns:c16="http://schemas.microsoft.com/office/drawing/2014/chart" uri="{C3380CC4-5D6E-409C-BE32-E72D297353CC}">
              <c16:uniqueId val="{00000000-CEB6-4221-92BF-BE62FBCB32E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391.13</c:v>
                </c:pt>
              </c:numCache>
            </c:numRef>
          </c:val>
          <c:smooth val="0"/>
          <c:extLst>
            <c:ext xmlns:c16="http://schemas.microsoft.com/office/drawing/2014/chart" uri="{C3380CC4-5D6E-409C-BE32-E72D297353CC}">
              <c16:uniqueId val="{00000001-CEB6-4221-92BF-BE62FBCB32E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109.67</c:v>
                </c:pt>
                <c:pt idx="1">
                  <c:v>104.53</c:v>
                </c:pt>
                <c:pt idx="2">
                  <c:v>94.04</c:v>
                </c:pt>
                <c:pt idx="3">
                  <c:v>104.65</c:v>
                </c:pt>
                <c:pt idx="4">
                  <c:v>100.88</c:v>
                </c:pt>
              </c:numCache>
            </c:numRef>
          </c:val>
          <c:extLst>
            <c:ext xmlns:c16="http://schemas.microsoft.com/office/drawing/2014/chart" uri="{C3380CC4-5D6E-409C-BE32-E72D297353CC}">
              <c16:uniqueId val="{00000000-965C-4435-8598-B5B82AD01AA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92.16</c:v>
                </c:pt>
              </c:numCache>
            </c:numRef>
          </c:val>
          <c:smooth val="0"/>
          <c:extLst>
            <c:ext xmlns:c16="http://schemas.microsoft.com/office/drawing/2014/chart" uri="{C3380CC4-5D6E-409C-BE32-E72D297353CC}">
              <c16:uniqueId val="{00000001-965C-4435-8598-B5B82AD01AA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102.7</c:v>
                </c:pt>
                <c:pt idx="1">
                  <c:v>109.17</c:v>
                </c:pt>
                <c:pt idx="2">
                  <c:v>113.81</c:v>
                </c:pt>
                <c:pt idx="3">
                  <c:v>115.18</c:v>
                </c:pt>
                <c:pt idx="4">
                  <c:v>123.17</c:v>
                </c:pt>
              </c:numCache>
            </c:numRef>
          </c:val>
          <c:extLst>
            <c:ext xmlns:c16="http://schemas.microsoft.com/office/drawing/2014/chart" uri="{C3380CC4-5D6E-409C-BE32-E72D297353CC}">
              <c16:uniqueId val="{00000000-E638-4DF2-BB67-8A8F5422D50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196.75</c:v>
                </c:pt>
              </c:numCache>
            </c:numRef>
          </c:val>
          <c:smooth val="0"/>
          <c:extLst>
            <c:ext xmlns:c16="http://schemas.microsoft.com/office/drawing/2014/chart" uri="{C3380CC4-5D6E-409C-BE32-E72D297353CC}">
              <c16:uniqueId val="{00000001-E638-4DF2-BB67-8A8F5422D50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新潟県　糸魚川市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38041</v>
      </c>
      <c r="AM8" s="65"/>
      <c r="AN8" s="65"/>
      <c r="AO8" s="65"/>
      <c r="AP8" s="65"/>
      <c r="AQ8" s="65"/>
      <c r="AR8" s="65"/>
      <c r="AS8" s="65"/>
      <c r="AT8" s="36">
        <f>データ!$S$6</f>
        <v>746.24</v>
      </c>
      <c r="AU8" s="37"/>
      <c r="AV8" s="37"/>
      <c r="AW8" s="37"/>
      <c r="AX8" s="37"/>
      <c r="AY8" s="37"/>
      <c r="AZ8" s="37"/>
      <c r="BA8" s="37"/>
      <c r="BB8" s="54">
        <f>データ!$T$6</f>
        <v>50.98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83.56</v>
      </c>
      <c r="J10" s="37"/>
      <c r="K10" s="37"/>
      <c r="L10" s="37"/>
      <c r="M10" s="37"/>
      <c r="N10" s="37"/>
      <c r="O10" s="64"/>
      <c r="P10" s="54">
        <f>データ!$P$6</f>
        <v>79.48</v>
      </c>
      <c r="Q10" s="54"/>
      <c r="R10" s="54"/>
      <c r="S10" s="54"/>
      <c r="T10" s="54"/>
      <c r="U10" s="54"/>
      <c r="V10" s="54"/>
      <c r="W10" s="65">
        <f>データ!$Q$6</f>
        <v>2178</v>
      </c>
      <c r="X10" s="65"/>
      <c r="Y10" s="65"/>
      <c r="Z10" s="65"/>
      <c r="AA10" s="65"/>
      <c r="AB10" s="65"/>
      <c r="AC10" s="65"/>
      <c r="AD10" s="2"/>
      <c r="AE10" s="2"/>
      <c r="AF10" s="2"/>
      <c r="AG10" s="2"/>
      <c r="AH10" s="2"/>
      <c r="AI10" s="2"/>
      <c r="AJ10" s="2"/>
      <c r="AK10" s="2"/>
      <c r="AL10" s="65">
        <f>データ!$U$6</f>
        <v>29899</v>
      </c>
      <c r="AM10" s="65"/>
      <c r="AN10" s="65"/>
      <c r="AO10" s="65"/>
      <c r="AP10" s="65"/>
      <c r="AQ10" s="65"/>
      <c r="AR10" s="65"/>
      <c r="AS10" s="65"/>
      <c r="AT10" s="36">
        <f>データ!$V$6</f>
        <v>49.66</v>
      </c>
      <c r="AU10" s="37"/>
      <c r="AV10" s="37"/>
      <c r="AW10" s="37"/>
      <c r="AX10" s="37"/>
      <c r="AY10" s="37"/>
      <c r="AZ10" s="37"/>
      <c r="BA10" s="37"/>
      <c r="BB10" s="54">
        <f>データ!$W$6</f>
        <v>602.07000000000005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ExWCZSEtrdIWi9G0GfFuMmEODzRldUlskA3/vmkKVWYFcPZVjxY4AYeNdKcndXi3R/w07JiB+bE9iLLEyjPmw==" saltValue="55IHsQMT9eJ9G3quQ2dPY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152161</v>
      </c>
      <c r="D6" s="20">
        <f t="shared" si="3"/>
        <v>46</v>
      </c>
      <c r="E6" s="20">
        <f t="shared" si="3"/>
        <v>1</v>
      </c>
      <c r="F6" s="20">
        <f t="shared" si="3"/>
        <v>0</v>
      </c>
      <c r="G6" s="20">
        <f t="shared" si="3"/>
        <v>1</v>
      </c>
      <c r="H6" s="20" t="str">
        <f t="shared" si="3"/>
        <v>新潟県　糸魚川市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83.56</v>
      </c>
      <c r="P6" s="21">
        <f t="shared" si="3"/>
        <v>79.48</v>
      </c>
      <c r="Q6" s="21">
        <f t="shared" si="3"/>
        <v>2178</v>
      </c>
      <c r="R6" s="21">
        <f t="shared" si="3"/>
        <v>38041</v>
      </c>
      <c r="S6" s="21">
        <f t="shared" si="3"/>
        <v>746.24</v>
      </c>
      <c r="T6" s="21">
        <f t="shared" si="3"/>
        <v>50.98</v>
      </c>
      <c r="U6" s="21">
        <f t="shared" si="3"/>
        <v>29899</v>
      </c>
      <c r="V6" s="21">
        <f t="shared" si="3"/>
        <v>49.66</v>
      </c>
      <c r="W6" s="21">
        <f t="shared" si="3"/>
        <v>602.07000000000005</v>
      </c>
      <c r="X6" s="22">
        <f>IF(X7="",NA(),X7)</f>
        <v>110.13</v>
      </c>
      <c r="Y6" s="22">
        <f t="shared" ref="Y6:AG6" si="4">IF(Y7="",NA(),Y7)</f>
        <v>105.21</v>
      </c>
      <c r="Z6" s="22">
        <f t="shared" si="4"/>
        <v>103.96</v>
      </c>
      <c r="AA6" s="22">
        <f t="shared" si="4"/>
        <v>104.9</v>
      </c>
      <c r="AB6" s="22">
        <f t="shared" si="4"/>
        <v>104.64</v>
      </c>
      <c r="AC6" s="22">
        <f t="shared" si="4"/>
        <v>108.83</v>
      </c>
      <c r="AD6" s="22">
        <f t="shared" si="4"/>
        <v>109.23</v>
      </c>
      <c r="AE6" s="22">
        <f t="shared" si="4"/>
        <v>108.04</v>
      </c>
      <c r="AF6" s="22">
        <f t="shared" si="4"/>
        <v>107.49</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11.55</v>
      </c>
      <c r="AS6" s="21" t="str">
        <f>IF(AS7="","",IF(AS7="-","【-】","【"&amp;SUBSTITUTE(TEXT(AS7,"#,##0.00"),"-","△")&amp;"】"))</f>
        <v>【1.61】</v>
      </c>
      <c r="AT6" s="22">
        <f>IF(AT7="",NA(),AT7)</f>
        <v>360.82</v>
      </c>
      <c r="AU6" s="22">
        <f t="shared" ref="AU6:BC6" si="6">IF(AU7="",NA(),AU7)</f>
        <v>290.22000000000003</v>
      </c>
      <c r="AV6" s="22">
        <f t="shared" si="6"/>
        <v>310.82</v>
      </c>
      <c r="AW6" s="22">
        <f t="shared" si="6"/>
        <v>331.86</v>
      </c>
      <c r="AX6" s="22">
        <f t="shared" si="6"/>
        <v>445.9</v>
      </c>
      <c r="AY6" s="22">
        <f t="shared" si="6"/>
        <v>327.77</v>
      </c>
      <c r="AZ6" s="22">
        <f t="shared" si="6"/>
        <v>338.02</v>
      </c>
      <c r="BA6" s="22">
        <f t="shared" si="6"/>
        <v>345.94</v>
      </c>
      <c r="BB6" s="22">
        <f t="shared" si="6"/>
        <v>329.7</v>
      </c>
      <c r="BC6" s="22">
        <f t="shared" si="6"/>
        <v>352.34</v>
      </c>
      <c r="BD6" s="21" t="str">
        <f>IF(BD7="","",IF(BD7="-","【-】","【"&amp;SUBSTITUTE(TEXT(BD7,"#,##0.00"),"-","△")&amp;"】"))</f>
        <v>【239.69】</v>
      </c>
      <c r="BE6" s="22">
        <f>IF(BE7="",NA(),BE7)</f>
        <v>261.2</v>
      </c>
      <c r="BF6" s="22">
        <f t="shared" ref="BF6:BN6" si="7">IF(BF7="",NA(),BF7)</f>
        <v>261.08</v>
      </c>
      <c r="BG6" s="22">
        <f t="shared" si="7"/>
        <v>278.74</v>
      </c>
      <c r="BH6" s="22">
        <f t="shared" si="7"/>
        <v>254.84</v>
      </c>
      <c r="BI6" s="22">
        <f t="shared" si="7"/>
        <v>252.71</v>
      </c>
      <c r="BJ6" s="22">
        <f t="shared" si="7"/>
        <v>397.1</v>
      </c>
      <c r="BK6" s="22">
        <f t="shared" si="7"/>
        <v>379.91</v>
      </c>
      <c r="BL6" s="22">
        <f t="shared" si="7"/>
        <v>386.61</v>
      </c>
      <c r="BM6" s="22">
        <f t="shared" si="7"/>
        <v>381.56</v>
      </c>
      <c r="BN6" s="22">
        <f t="shared" si="7"/>
        <v>391.13</v>
      </c>
      <c r="BO6" s="21" t="str">
        <f>IF(BO7="","",IF(BO7="-","【-】","【"&amp;SUBSTITUTE(TEXT(BO7,"#,##0.00"),"-","△")&amp;"】"))</f>
        <v>【264.86】</v>
      </c>
      <c r="BP6" s="22">
        <f>IF(BP7="",NA(),BP7)</f>
        <v>109.67</v>
      </c>
      <c r="BQ6" s="22">
        <f t="shared" ref="BQ6:BY6" si="8">IF(BQ7="",NA(),BQ7)</f>
        <v>104.53</v>
      </c>
      <c r="BR6" s="22">
        <f t="shared" si="8"/>
        <v>94.04</v>
      </c>
      <c r="BS6" s="22">
        <f t="shared" si="8"/>
        <v>104.65</v>
      </c>
      <c r="BT6" s="22">
        <f t="shared" si="8"/>
        <v>100.88</v>
      </c>
      <c r="BU6" s="22">
        <f t="shared" si="8"/>
        <v>95.79</v>
      </c>
      <c r="BV6" s="22">
        <f t="shared" si="8"/>
        <v>98.3</v>
      </c>
      <c r="BW6" s="22">
        <f t="shared" si="8"/>
        <v>93.82</v>
      </c>
      <c r="BX6" s="22">
        <f t="shared" si="8"/>
        <v>95.04</v>
      </c>
      <c r="BY6" s="22">
        <f t="shared" si="8"/>
        <v>92.16</v>
      </c>
      <c r="BZ6" s="21" t="str">
        <f>IF(BZ7="","",IF(BZ7="-","【-】","【"&amp;SUBSTITUTE(TEXT(BZ7,"#,##0.00"),"-","△")&amp;"】"))</f>
        <v>【97.59】</v>
      </c>
      <c r="CA6" s="22">
        <f>IF(CA7="",NA(),CA7)</f>
        <v>102.7</v>
      </c>
      <c r="CB6" s="22">
        <f t="shared" ref="CB6:CJ6" si="9">IF(CB7="",NA(),CB7)</f>
        <v>109.17</v>
      </c>
      <c r="CC6" s="22">
        <f t="shared" si="9"/>
        <v>113.81</v>
      </c>
      <c r="CD6" s="22">
        <f t="shared" si="9"/>
        <v>115.18</v>
      </c>
      <c r="CE6" s="22">
        <f t="shared" si="9"/>
        <v>123.17</v>
      </c>
      <c r="CF6" s="22">
        <f t="shared" si="9"/>
        <v>171.13</v>
      </c>
      <c r="CG6" s="22">
        <f t="shared" si="9"/>
        <v>173.7</v>
      </c>
      <c r="CH6" s="22">
        <f t="shared" si="9"/>
        <v>178.94</v>
      </c>
      <c r="CI6" s="22">
        <f t="shared" si="9"/>
        <v>180.19</v>
      </c>
      <c r="CJ6" s="22">
        <f t="shared" si="9"/>
        <v>196.75</v>
      </c>
      <c r="CK6" s="21" t="str">
        <f>IF(CK7="","",IF(CK7="-","【-】","【"&amp;SUBSTITUTE(TEXT(CK7,"#,##0.00"),"-","△")&amp;"】"))</f>
        <v>【181.66】</v>
      </c>
      <c r="CL6" s="22">
        <f>IF(CL7="",NA(),CL7)</f>
        <v>29.16</v>
      </c>
      <c r="CM6" s="22">
        <f t="shared" ref="CM6:CU6" si="10">IF(CM7="",NA(),CM7)</f>
        <v>28.19</v>
      </c>
      <c r="CN6" s="22">
        <f t="shared" si="10"/>
        <v>27.65</v>
      </c>
      <c r="CO6" s="22">
        <f t="shared" si="10"/>
        <v>26.97</v>
      </c>
      <c r="CP6" s="22">
        <f t="shared" si="10"/>
        <v>26.59</v>
      </c>
      <c r="CQ6" s="22">
        <f t="shared" si="10"/>
        <v>60.12</v>
      </c>
      <c r="CR6" s="22">
        <f t="shared" si="10"/>
        <v>60.34</v>
      </c>
      <c r="CS6" s="22">
        <f t="shared" si="10"/>
        <v>59.54</v>
      </c>
      <c r="CT6" s="22">
        <f t="shared" si="10"/>
        <v>59.26</v>
      </c>
      <c r="CU6" s="22">
        <f t="shared" si="10"/>
        <v>54.99</v>
      </c>
      <c r="CV6" s="21" t="str">
        <f>IF(CV7="","",IF(CV7="-","【-】","【"&amp;SUBSTITUTE(TEXT(CV7,"#,##0.00"),"-","△")&amp;"】"))</f>
        <v>【60.21】</v>
      </c>
      <c r="CW6" s="22">
        <f>IF(CW7="",NA(),CW7)</f>
        <v>90.79</v>
      </c>
      <c r="CX6" s="22">
        <f t="shared" ref="CX6:DF6" si="11">IF(CX7="",NA(),CX7)</f>
        <v>90.66</v>
      </c>
      <c r="CY6" s="22">
        <f t="shared" si="11"/>
        <v>90.27</v>
      </c>
      <c r="CZ6" s="22">
        <f t="shared" si="11"/>
        <v>89.78</v>
      </c>
      <c r="DA6" s="22">
        <f t="shared" si="11"/>
        <v>89.38</v>
      </c>
      <c r="DB6" s="22">
        <f t="shared" si="11"/>
        <v>84.24</v>
      </c>
      <c r="DC6" s="22">
        <f t="shared" si="11"/>
        <v>84.19</v>
      </c>
      <c r="DD6" s="22">
        <f t="shared" si="11"/>
        <v>83.93</v>
      </c>
      <c r="DE6" s="22">
        <f t="shared" si="11"/>
        <v>83.84</v>
      </c>
      <c r="DF6" s="22">
        <f t="shared" si="11"/>
        <v>79.34</v>
      </c>
      <c r="DG6" s="21" t="str">
        <f>IF(DG7="","",IF(DG7="-","【-】","【"&amp;SUBSTITUTE(TEXT(DG7,"#,##0.00"),"-","△")&amp;"】"))</f>
        <v>【89.21】</v>
      </c>
      <c r="DH6" s="22">
        <f>IF(DH7="",NA(),DH7)</f>
        <v>47.02</v>
      </c>
      <c r="DI6" s="22">
        <f t="shared" ref="DI6:DQ6" si="12">IF(DI7="",NA(),DI7)</f>
        <v>48.27</v>
      </c>
      <c r="DJ6" s="22">
        <f t="shared" si="12"/>
        <v>49.52</v>
      </c>
      <c r="DK6" s="22">
        <f t="shared" si="12"/>
        <v>50.87</v>
      </c>
      <c r="DL6" s="22">
        <f t="shared" si="12"/>
        <v>52.17</v>
      </c>
      <c r="DM6" s="22">
        <f t="shared" si="12"/>
        <v>48.83</v>
      </c>
      <c r="DN6" s="22">
        <f t="shared" si="12"/>
        <v>49.96</v>
      </c>
      <c r="DO6" s="22">
        <f t="shared" si="12"/>
        <v>50.82</v>
      </c>
      <c r="DP6" s="22">
        <f t="shared" si="12"/>
        <v>51.82</v>
      </c>
      <c r="DQ6" s="22">
        <f t="shared" si="12"/>
        <v>53.48</v>
      </c>
      <c r="DR6" s="21" t="str">
        <f>IF(DR7="","",IF(DR7="-","【-】","【"&amp;SUBSTITUTE(TEXT(DR7,"#,##0.00"),"-","△")&amp;"】"))</f>
        <v>【52.41】</v>
      </c>
      <c r="DS6" s="22">
        <f>IF(DS7="",NA(),DS7)</f>
        <v>2.83</v>
      </c>
      <c r="DT6" s="22">
        <f t="shared" ref="DT6:EB6" si="13">IF(DT7="",NA(),DT7)</f>
        <v>2.88</v>
      </c>
      <c r="DU6" s="22">
        <f t="shared" si="13"/>
        <v>3.23</v>
      </c>
      <c r="DV6" s="22">
        <f t="shared" si="13"/>
        <v>3.47</v>
      </c>
      <c r="DW6" s="22">
        <f t="shared" si="13"/>
        <v>4.45</v>
      </c>
      <c r="DX6" s="22">
        <f t="shared" si="13"/>
        <v>18.18</v>
      </c>
      <c r="DY6" s="22">
        <f t="shared" si="13"/>
        <v>19.32</v>
      </c>
      <c r="DZ6" s="22">
        <f t="shared" si="13"/>
        <v>21.16</v>
      </c>
      <c r="EA6" s="22">
        <f t="shared" si="13"/>
        <v>22.72</v>
      </c>
      <c r="EB6" s="22">
        <f t="shared" si="13"/>
        <v>24.31</v>
      </c>
      <c r="EC6" s="21" t="str">
        <f>IF(EC7="","",IF(EC7="-","【-】","【"&amp;SUBSTITUTE(TEXT(EC7,"#,##0.00"),"-","△")&amp;"】"))</f>
        <v>【26.78】</v>
      </c>
      <c r="ED6" s="22">
        <f>IF(ED7="",NA(),ED7)</f>
        <v>0.91</v>
      </c>
      <c r="EE6" s="22">
        <f t="shared" ref="EE6:EM6" si="14">IF(EE7="",NA(),EE7)</f>
        <v>0.99</v>
      </c>
      <c r="EF6" s="22">
        <f t="shared" si="14"/>
        <v>0.93</v>
      </c>
      <c r="EG6" s="22">
        <f t="shared" si="14"/>
        <v>0.76</v>
      </c>
      <c r="EH6" s="22">
        <f t="shared" si="14"/>
        <v>0.56000000000000005</v>
      </c>
      <c r="EI6" s="22">
        <f t="shared" si="14"/>
        <v>0.56999999999999995</v>
      </c>
      <c r="EJ6" s="22">
        <f t="shared" si="14"/>
        <v>0.52</v>
      </c>
      <c r="EK6" s="22">
        <f t="shared" si="14"/>
        <v>0.48</v>
      </c>
      <c r="EL6" s="22">
        <f t="shared" si="14"/>
        <v>0.48</v>
      </c>
      <c r="EM6" s="22">
        <f t="shared" si="14"/>
        <v>0.41</v>
      </c>
      <c r="EN6" s="21" t="str">
        <f>IF(EN7="","",IF(EN7="-","【-】","【"&amp;SUBSTITUTE(TEXT(EN7,"#,##0.00"),"-","△")&amp;"】"))</f>
        <v>【0.59】</v>
      </c>
    </row>
    <row r="7" spans="1:144" s="23" customFormat="1" x14ac:dyDescent="0.15">
      <c r="A7" s="15"/>
      <c r="B7" s="24">
        <v>2024</v>
      </c>
      <c r="C7" s="24">
        <v>152161</v>
      </c>
      <c r="D7" s="24">
        <v>46</v>
      </c>
      <c r="E7" s="24">
        <v>1</v>
      </c>
      <c r="F7" s="24">
        <v>0</v>
      </c>
      <c r="G7" s="24">
        <v>1</v>
      </c>
      <c r="H7" s="24" t="s">
        <v>93</v>
      </c>
      <c r="I7" s="24" t="s">
        <v>94</v>
      </c>
      <c r="J7" s="24" t="s">
        <v>95</v>
      </c>
      <c r="K7" s="24" t="s">
        <v>96</v>
      </c>
      <c r="L7" s="24" t="s">
        <v>97</v>
      </c>
      <c r="M7" s="24" t="s">
        <v>98</v>
      </c>
      <c r="N7" s="25" t="s">
        <v>99</v>
      </c>
      <c r="O7" s="25">
        <v>83.56</v>
      </c>
      <c r="P7" s="25">
        <v>79.48</v>
      </c>
      <c r="Q7" s="25">
        <v>2178</v>
      </c>
      <c r="R7" s="25">
        <v>38041</v>
      </c>
      <c r="S7" s="25">
        <v>746.24</v>
      </c>
      <c r="T7" s="25">
        <v>50.98</v>
      </c>
      <c r="U7" s="25">
        <v>29899</v>
      </c>
      <c r="V7" s="25">
        <v>49.66</v>
      </c>
      <c r="W7" s="25">
        <v>602.07000000000005</v>
      </c>
      <c r="X7" s="25">
        <v>110.13</v>
      </c>
      <c r="Y7" s="25">
        <v>105.21</v>
      </c>
      <c r="Z7" s="25">
        <v>103.96</v>
      </c>
      <c r="AA7" s="25">
        <v>104.9</v>
      </c>
      <c r="AB7" s="25">
        <v>104.64</v>
      </c>
      <c r="AC7" s="25">
        <v>108.83</v>
      </c>
      <c r="AD7" s="25">
        <v>109.23</v>
      </c>
      <c r="AE7" s="25">
        <v>108.04</v>
      </c>
      <c r="AF7" s="25">
        <v>107.49</v>
      </c>
      <c r="AG7" s="25">
        <v>103.74</v>
      </c>
      <c r="AH7" s="25">
        <v>107.26</v>
      </c>
      <c r="AI7" s="25">
        <v>0</v>
      </c>
      <c r="AJ7" s="25">
        <v>0</v>
      </c>
      <c r="AK7" s="25">
        <v>0</v>
      </c>
      <c r="AL7" s="25">
        <v>0</v>
      </c>
      <c r="AM7" s="25">
        <v>0</v>
      </c>
      <c r="AN7" s="25">
        <v>4.34</v>
      </c>
      <c r="AO7" s="25">
        <v>4.6900000000000004</v>
      </c>
      <c r="AP7" s="25">
        <v>4.72</v>
      </c>
      <c r="AQ7" s="25">
        <v>5.76</v>
      </c>
      <c r="AR7" s="25">
        <v>11.55</v>
      </c>
      <c r="AS7" s="25">
        <v>1.61</v>
      </c>
      <c r="AT7" s="25">
        <v>360.82</v>
      </c>
      <c r="AU7" s="25">
        <v>290.22000000000003</v>
      </c>
      <c r="AV7" s="25">
        <v>310.82</v>
      </c>
      <c r="AW7" s="25">
        <v>331.86</v>
      </c>
      <c r="AX7" s="25">
        <v>445.9</v>
      </c>
      <c r="AY7" s="25">
        <v>327.77</v>
      </c>
      <c r="AZ7" s="25">
        <v>338.02</v>
      </c>
      <c r="BA7" s="25">
        <v>345.94</v>
      </c>
      <c r="BB7" s="25">
        <v>329.7</v>
      </c>
      <c r="BC7" s="25">
        <v>352.34</v>
      </c>
      <c r="BD7" s="25">
        <v>239.69</v>
      </c>
      <c r="BE7" s="25">
        <v>261.2</v>
      </c>
      <c r="BF7" s="25">
        <v>261.08</v>
      </c>
      <c r="BG7" s="25">
        <v>278.74</v>
      </c>
      <c r="BH7" s="25">
        <v>254.84</v>
      </c>
      <c r="BI7" s="25">
        <v>252.71</v>
      </c>
      <c r="BJ7" s="25">
        <v>397.1</v>
      </c>
      <c r="BK7" s="25">
        <v>379.91</v>
      </c>
      <c r="BL7" s="25">
        <v>386.61</v>
      </c>
      <c r="BM7" s="25">
        <v>381.56</v>
      </c>
      <c r="BN7" s="25">
        <v>391.13</v>
      </c>
      <c r="BO7" s="25">
        <v>264.86</v>
      </c>
      <c r="BP7" s="25">
        <v>109.67</v>
      </c>
      <c r="BQ7" s="25">
        <v>104.53</v>
      </c>
      <c r="BR7" s="25">
        <v>94.04</v>
      </c>
      <c r="BS7" s="25">
        <v>104.65</v>
      </c>
      <c r="BT7" s="25">
        <v>100.88</v>
      </c>
      <c r="BU7" s="25">
        <v>95.79</v>
      </c>
      <c r="BV7" s="25">
        <v>98.3</v>
      </c>
      <c r="BW7" s="25">
        <v>93.82</v>
      </c>
      <c r="BX7" s="25">
        <v>95.04</v>
      </c>
      <c r="BY7" s="25">
        <v>92.16</v>
      </c>
      <c r="BZ7" s="25">
        <v>97.59</v>
      </c>
      <c r="CA7" s="25">
        <v>102.7</v>
      </c>
      <c r="CB7" s="25">
        <v>109.17</v>
      </c>
      <c r="CC7" s="25">
        <v>113.81</v>
      </c>
      <c r="CD7" s="25">
        <v>115.18</v>
      </c>
      <c r="CE7" s="25">
        <v>123.17</v>
      </c>
      <c r="CF7" s="25">
        <v>171.13</v>
      </c>
      <c r="CG7" s="25">
        <v>173.7</v>
      </c>
      <c r="CH7" s="25">
        <v>178.94</v>
      </c>
      <c r="CI7" s="25">
        <v>180.19</v>
      </c>
      <c r="CJ7" s="25">
        <v>196.75</v>
      </c>
      <c r="CK7" s="25">
        <v>181.66</v>
      </c>
      <c r="CL7" s="25">
        <v>29.16</v>
      </c>
      <c r="CM7" s="25">
        <v>28.19</v>
      </c>
      <c r="CN7" s="25">
        <v>27.65</v>
      </c>
      <c r="CO7" s="25">
        <v>26.97</v>
      </c>
      <c r="CP7" s="25">
        <v>26.59</v>
      </c>
      <c r="CQ7" s="25">
        <v>60.12</v>
      </c>
      <c r="CR7" s="25">
        <v>60.34</v>
      </c>
      <c r="CS7" s="25">
        <v>59.54</v>
      </c>
      <c r="CT7" s="25">
        <v>59.26</v>
      </c>
      <c r="CU7" s="25">
        <v>54.99</v>
      </c>
      <c r="CV7" s="25">
        <v>60.21</v>
      </c>
      <c r="CW7" s="25">
        <v>90.79</v>
      </c>
      <c r="CX7" s="25">
        <v>90.66</v>
      </c>
      <c r="CY7" s="25">
        <v>90.27</v>
      </c>
      <c r="CZ7" s="25">
        <v>89.78</v>
      </c>
      <c r="DA7" s="25">
        <v>89.38</v>
      </c>
      <c r="DB7" s="25">
        <v>84.24</v>
      </c>
      <c r="DC7" s="25">
        <v>84.19</v>
      </c>
      <c r="DD7" s="25">
        <v>83.93</v>
      </c>
      <c r="DE7" s="25">
        <v>83.84</v>
      </c>
      <c r="DF7" s="25">
        <v>79.34</v>
      </c>
      <c r="DG7" s="25">
        <v>89.21</v>
      </c>
      <c r="DH7" s="25">
        <v>47.02</v>
      </c>
      <c r="DI7" s="25">
        <v>48.27</v>
      </c>
      <c r="DJ7" s="25">
        <v>49.52</v>
      </c>
      <c r="DK7" s="25">
        <v>50.87</v>
      </c>
      <c r="DL7" s="25">
        <v>52.17</v>
      </c>
      <c r="DM7" s="25">
        <v>48.83</v>
      </c>
      <c r="DN7" s="25">
        <v>49.96</v>
      </c>
      <c r="DO7" s="25">
        <v>50.82</v>
      </c>
      <c r="DP7" s="25">
        <v>51.82</v>
      </c>
      <c r="DQ7" s="25">
        <v>53.48</v>
      </c>
      <c r="DR7" s="25">
        <v>52.41</v>
      </c>
      <c r="DS7" s="25">
        <v>2.83</v>
      </c>
      <c r="DT7" s="25">
        <v>2.88</v>
      </c>
      <c r="DU7" s="25">
        <v>3.23</v>
      </c>
      <c r="DV7" s="25">
        <v>3.47</v>
      </c>
      <c r="DW7" s="25">
        <v>4.45</v>
      </c>
      <c r="DX7" s="25">
        <v>18.18</v>
      </c>
      <c r="DY7" s="25">
        <v>19.32</v>
      </c>
      <c r="DZ7" s="25">
        <v>21.16</v>
      </c>
      <c r="EA7" s="25">
        <v>22.72</v>
      </c>
      <c r="EB7" s="25">
        <v>24.31</v>
      </c>
      <c r="EC7" s="25">
        <v>26.78</v>
      </c>
      <c r="ED7" s="25">
        <v>0.91</v>
      </c>
      <c r="EE7" s="25">
        <v>0.99</v>
      </c>
      <c r="EF7" s="25">
        <v>0.93</v>
      </c>
      <c r="EG7" s="25">
        <v>0.76</v>
      </c>
      <c r="EH7" s="25">
        <v>0.56000000000000005</v>
      </c>
      <c r="EI7" s="25">
        <v>0.56999999999999995</v>
      </c>
      <c r="EJ7" s="25">
        <v>0.52</v>
      </c>
      <c r="EK7" s="25">
        <v>0.48</v>
      </c>
      <c r="EL7" s="25">
        <v>0.48</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小熊昌幸</cp:lastModifiedBy>
  <cp:lastPrinted>2026-01-28T01:35:34Z</cp:lastPrinted>
  <dcterms:modified xsi:type="dcterms:W3CDTF">2026-01-28T01:35:44Z</dcterms:modified>
</cp:coreProperties>
</file>