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93\文書フォルダ\200ガス水道局\09企業\0901ガス・水道業務\090105調査計画\経営分析比較表\R6\"/>
    </mc:Choice>
  </mc:AlternateContent>
  <xr:revisionPtr revIDLastSave="0" documentId="13_ncr:1_{E086F55C-DD27-4FF9-88C9-44AE7F1F6DCA}" xr6:coauthVersionLast="47" xr6:coauthVersionMax="47" xr10:uidLastSave="{00000000-0000-0000-0000-000000000000}"/>
  <workbookProtection workbookAlgorithmName="SHA-512" workbookHashValue="8tm76BD1Lfd8yUVskCdAiGOWtD9T/bQwYo3roEPZ89KS5Ci/y9r6TQupk4xUHrUmeESBHyORpLtmGhn6+mBZMQ==" workbookSaltValue="xYpIOoUM0H7AEr65aILYew==" workbookSpinCount="100000" lockStructure="1"/>
  <bookViews>
    <workbookView xWindow="6960" yWindow="3795" windowWidth="13110" windowHeight="100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AL10" i="4"/>
  <c r="AL8" i="4"/>
</calcChain>
</file>

<file path=xl/sharedStrings.xml><?xml version="1.0" encoding="utf-8"?>
<sst xmlns="http://schemas.openxmlformats.org/spreadsheetml/2006/main" count="231" uniqueCount="119">
  <si>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</si>
  <si>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</si>
  <si>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</si>
  <si>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</si>
  <si>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</si>
  <si>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</si>
  <si>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</si>
  <si>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</si>
  <si>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</si>
  <si>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</si>
  <si>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</si>
  <si>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</si>
  <si>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</si>
  <si>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</si>
  <si>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</si>
  <si>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</si>
  <si>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</si>
  <si>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</si>
  <si>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</si>
  <si>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</si>
  <si>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</si>
  <si>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</si>
  <si>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</si>
  <si>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</si>
  <si>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</si>
  <si>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</si>
  <si>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</si>
  <si>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</si>
  <si>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</si>
  <si>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</si>
  <si>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</si>
  <si>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</si>
  <si>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</si>
  <si>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</si>
  <si>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</si>
  <si>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</si>
  <si>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</si>
  <si>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</si>
  <si>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</si>
  <si>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</si>
  <si>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</si>
  <si>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</si>
  <si>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</si>
  <si>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</si>
  <si>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</si>
  <si>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</si>
  <si>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</si>
  <si>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</si>
  <si>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</si>
  <si>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</si>
  <si>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</si>
  <si>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</si>
  <si>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</si>
  <si>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</si>
  <si>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</si>
  <si>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</si>
  <si>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</si>
  <si>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</si>
  <si>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</si>
  <si>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</si>
  <si>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</si>
  <si>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</si>
  <si>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</si>
  <si>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</si>
  <si>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</si>
  <si>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</si>
  <si>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</si>
  <si>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</si>
  <si>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</si>
  <si>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</si>
  <si>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</si>
  <si>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</si>
  <si>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</si>
  <si>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</si>
  <si>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</si>
  <si>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</si>
  <si>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</si>
  <si>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</si>
  <si>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</si>
  <si>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</si>
  <si>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</si>
  <si>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</si>
  <si>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</si>
  <si>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</si>
  <si>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</si>
  <si>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</si>
  <si>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</si>
  <si>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</si>
  <si>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</si>
  <si>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</si>
  <si>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</si>
  <si>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</si>
  <si>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</si>
  <si>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</si>
  <si>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</si>
  <si>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</si>
  <si>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</si>
  <si>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</si>
  <si>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</si>
  <si>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</si>
  <si>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</si>
  <si>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</si>
  <si>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</si>
  <si>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</si>
  <si>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</si>
  <si>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</si>
  <si>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</si>
  <si>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</si>
  <si>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</si>
  <si>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</si>
  <si>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</si>
  <si>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</si>
  <si>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</si>
  <si>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</si>
  <si>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</si>
  <si>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</si>
  <si>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①有形固定資産減価償却率は、償却対象資産の減価償却がどの程度進んでいるかを表した指標です。比率は年々上がっていますが、類似団体平均より低い状況です。
②管渠老朽化比率は、法定耐用年数を超えた管渠延長の割合を表した指標です。徳仙地区が平成９年度から供用開始のため、50年を超えた管渠はありません。
③管渠改善率は、更新した管渠延長の割合を表した指標です。R6も管渠の更新はありません。</t>
    <phoneticPr fontId="4"/>
  </si>
  <si>
    <r>
      <t>①経常収支比率は、使用料等の経常的な収益で施設の維持管理費等の経常的な費用をどの程度賄えているかを表した指標です。一般会計からの繰入金収益があるため、100％以上となっています。
②累積欠損金比率は、使用料などの営業収益に対する累積欠損金の状況を表した指標です。累積欠損金はありません。
③流動比率は、短期的な債務に対する支払い能力を表した指標です。R6は現金預金が増えたため、比率は改善しました。
④企業債残高対事業規模比率は、使用料収入に対する企業債残高の割合を表した指標です。</t>
    </r>
    <r>
      <rPr>
        <sz val="11"/>
        <rFont val="ＭＳ ゴシック"/>
        <family val="3"/>
        <charset val="128"/>
      </rPr>
      <t>R6は企業債残高が減り、比率は改善しました。
⑤経費回収率は、使用料で回収すべき費用をどの程度賄えているかを表した指標です。R6は前年と同程度で類似団体平均よりも低い状況です。</t>
    </r>
    <r>
      <rPr>
        <sz val="11"/>
        <color theme="1"/>
        <rFont val="ＭＳ ゴシック"/>
        <family val="3"/>
        <charset val="128"/>
      </rPr>
      <t xml:space="preserve">
⑥汚水処理原価は、有収水量１㎥当たりの汚水処理に要した費用を表した指標</t>
    </r>
    <r>
      <rPr>
        <sz val="11"/>
        <rFont val="ＭＳ ゴシック"/>
        <family val="3"/>
        <charset val="128"/>
      </rPr>
      <t>です。R6は有収水量が減ったため、前年度より上がりました。
⑦施設利用率は、１日の施設処理</t>
    </r>
    <r>
      <rPr>
        <sz val="11"/>
        <color theme="1"/>
        <rFont val="ＭＳ ゴシック"/>
        <family val="3"/>
        <charset val="128"/>
      </rPr>
      <t>能力に対する処理量の割合を表した指標です。利用率は年々下がっています。
⑧水洗化率は、処理区域の下水道接続人口の割合を表した指標です。類似団体平均と同程度です。</t>
    </r>
    <rPh sb="183" eb="184">
      <t>フ</t>
    </rPh>
    <rPh sb="192" eb="194">
      <t>カイゼン</t>
    </rPh>
    <rPh sb="250" eb="251">
      <t>ヘ</t>
    </rPh>
    <rPh sb="484" eb="487">
      <t>ドウテイド</t>
    </rPh>
    <phoneticPr fontId="4"/>
  </si>
  <si>
    <t>　平成30年度から法適用事業（公営企業会計）に移行しました。
　令和５年度から令和９年度までの５年間、段階的な使用料改定を行っていますが、人口減少に伴う使用料収入の減少、物価高や労務単価の上昇などの状況を考えると、経費回収率等の悪化が予想されます。
　今後、定期的な使用料改定を図りながら、老朽化施設の投資費用の平準化や上下水道事業包括委託の導入による経営基盤の強化に努めます。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</si>
</sst>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31-40ED-B92C-F521EC76D37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9731-40ED-B92C-F521EC76D37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51.97</c:v>
                </c:pt>
                <c:pt idx="1">
                  <c:v>36.71</c:v>
                </c:pt>
                <c:pt idx="2">
                  <c:v>34.18</c:v>
                </c:pt>
                <c:pt idx="3">
                  <c:v>34.81</c:v>
                </c:pt>
                <c:pt idx="4">
                  <c:v>29.75</c:v>
                </c:pt>
              </c:numCache>
            </c:numRef>
          </c:val>
          <c:extLst>
            <c:ext xmlns:c16="http://schemas.microsoft.com/office/drawing/2014/chart" uri="{C3380CC4-5D6E-409C-BE32-E72D297353CC}">
              <c16:uniqueId val="{00000000-807E-432D-BACA-0643B73BD5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807E-432D-BACA-0643B73BD5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95.58</c:v>
                </c:pt>
                <c:pt idx="1">
                  <c:v>88.49</c:v>
                </c:pt>
                <c:pt idx="2">
                  <c:v>88.97</c:v>
                </c:pt>
                <c:pt idx="3">
                  <c:v>89.3</c:v>
                </c:pt>
                <c:pt idx="4">
                  <c:v>90.3</c:v>
                </c:pt>
              </c:numCache>
            </c:numRef>
          </c:val>
          <c:extLst>
            <c:ext xmlns:c16="http://schemas.microsoft.com/office/drawing/2014/chart" uri="{C3380CC4-5D6E-409C-BE32-E72D297353CC}">
              <c16:uniqueId val="{00000000-0645-4C93-8A8C-7DD89DBCB0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0645-4C93-8A8C-7DD89DBCB0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102.45</c:v>
                </c:pt>
                <c:pt idx="1">
                  <c:v>107.06</c:v>
                </c:pt>
                <c:pt idx="2">
                  <c:v>104.91</c:v>
                </c:pt>
                <c:pt idx="3">
                  <c:v>108.48</c:v>
                </c:pt>
                <c:pt idx="4">
                  <c:v>108.06</c:v>
                </c:pt>
              </c:numCache>
            </c:numRef>
          </c:val>
          <c:extLst>
            <c:ext xmlns:c16="http://schemas.microsoft.com/office/drawing/2014/chart" uri="{C3380CC4-5D6E-409C-BE32-E72D297353CC}">
              <c16:uniqueId val="{00000000-D7CB-433A-B487-1806B2CFCB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D7CB-433A-B487-1806B2CFCB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11.09</c:v>
                </c:pt>
                <c:pt idx="1">
                  <c:v>14.24</c:v>
                </c:pt>
                <c:pt idx="2">
                  <c:v>16.28</c:v>
                </c:pt>
                <c:pt idx="3">
                  <c:v>19.32</c:v>
                </c:pt>
                <c:pt idx="4">
                  <c:v>22.36</c:v>
                </c:pt>
              </c:numCache>
            </c:numRef>
          </c:val>
          <c:extLst>
            <c:ext xmlns:c16="http://schemas.microsoft.com/office/drawing/2014/chart" uri="{C3380CC4-5D6E-409C-BE32-E72D297353CC}">
              <c16:uniqueId val="{00000000-20E1-4225-80E0-749039096A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20E1-4225-80E0-749039096A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91-47AF-9EB8-CF50BB4214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1591-47AF-9EB8-CF50BB4214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F3-4951-8FB8-0F9AA9C6A8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56F3-4951-8FB8-0F9AA9C6A8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17.579999999999998</c:v>
                </c:pt>
                <c:pt idx="1">
                  <c:v>40.93</c:v>
                </c:pt>
                <c:pt idx="2">
                  <c:v>18.059999999999999</c:v>
                </c:pt>
                <c:pt idx="3">
                  <c:v>25.04</c:v>
                </c:pt>
                <c:pt idx="4">
                  <c:v>52.5</c:v>
                </c:pt>
              </c:numCache>
            </c:numRef>
          </c:val>
          <c:extLst>
            <c:ext xmlns:c16="http://schemas.microsoft.com/office/drawing/2014/chart" uri="{C3380CC4-5D6E-409C-BE32-E72D297353CC}">
              <c16:uniqueId val="{00000000-FC70-454A-B86A-6B2510F2D4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FC70-454A-B86A-6B2510F2D4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175.98</c:v>
                </c:pt>
                <c:pt idx="1">
                  <c:v>825.64</c:v>
                </c:pt>
                <c:pt idx="2">
                  <c:v>101.13</c:v>
                </c:pt>
                <c:pt idx="3">
                  <c:v>1040.0899999999999</c:v>
                </c:pt>
                <c:pt idx="4">
                  <c:v>844.54</c:v>
                </c:pt>
              </c:numCache>
            </c:numRef>
          </c:val>
          <c:extLst>
            <c:ext xmlns:c16="http://schemas.microsoft.com/office/drawing/2014/chart" uri="{C3380CC4-5D6E-409C-BE32-E72D297353CC}">
              <c16:uniqueId val="{00000000-90DC-4A6E-97C7-4C6AC717107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90DC-4A6E-97C7-4C6AC717107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105.74</c:v>
                </c:pt>
                <c:pt idx="1">
                  <c:v>95.45</c:v>
                </c:pt>
                <c:pt idx="2">
                  <c:v>35.549999999999997</c:v>
                </c:pt>
                <c:pt idx="3">
                  <c:v>20.09</c:v>
                </c:pt>
                <c:pt idx="4">
                  <c:v>19.579999999999998</c:v>
                </c:pt>
              </c:numCache>
            </c:numRef>
          </c:val>
          <c:extLst>
            <c:ext xmlns:c16="http://schemas.microsoft.com/office/drawing/2014/chart" uri="{C3380CC4-5D6E-409C-BE32-E72D297353CC}">
              <c16:uniqueId val="{00000000-61A5-47A9-AAD5-4C4AA730BB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61A5-47A9-AAD5-4C4AA730BB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171.46</c:v>
                </c:pt>
                <c:pt idx="1">
                  <c:v>188.87</c:v>
                </c:pt>
                <c:pt idx="2">
                  <c:v>504</c:v>
                </c:pt>
                <c:pt idx="3">
                  <c:v>906.52</c:v>
                </c:pt>
                <c:pt idx="4">
                  <c:v>966.74</c:v>
                </c:pt>
              </c:numCache>
            </c:numRef>
          </c:val>
          <c:extLst>
            <c:ext xmlns:c16="http://schemas.microsoft.com/office/drawing/2014/chart" uri="{C3380CC4-5D6E-409C-BE32-E72D297353CC}">
              <c16:uniqueId val="{00000000-AB3D-42E4-AEC7-EC32DA2115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AB3D-42E4-AEC7-EC32DA2115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B6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糸魚川市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38041</v>
      </c>
      <c r="AM8" s="44"/>
      <c r="AN8" s="44"/>
      <c r="AO8" s="44"/>
      <c r="AP8" s="44"/>
      <c r="AQ8" s="44"/>
      <c r="AR8" s="44"/>
      <c r="AS8" s="44"/>
      <c r="AT8" s="45">
        <f>データ!T6</f>
        <v>746.24</v>
      </c>
      <c r="AU8" s="45"/>
      <c r="AV8" s="45"/>
      <c r="AW8" s="45"/>
      <c r="AX8" s="45"/>
      <c r="AY8" s="45"/>
      <c r="AZ8" s="45"/>
      <c r="BA8" s="45"/>
      <c r="BB8" s="45">
        <f>データ!U6</f>
        <v>50.98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88.83</v>
      </c>
      <c r="J10" s="45"/>
      <c r="K10" s="45"/>
      <c r="L10" s="45"/>
      <c r="M10" s="45"/>
      <c r="N10" s="45"/>
      <c r="O10" s="45"/>
      <c r="P10" s="45">
        <f>データ!P6</f>
        <v>0.71</v>
      </c>
      <c r="Q10" s="45"/>
      <c r="R10" s="45"/>
      <c r="S10" s="45"/>
      <c r="T10" s="45"/>
      <c r="U10" s="45"/>
      <c r="V10" s="45"/>
      <c r="W10" s="45">
        <f>データ!Q6</f>
        <v>90.1</v>
      </c>
      <c r="X10" s="45"/>
      <c r="Y10" s="45"/>
      <c r="Z10" s="45"/>
      <c r="AA10" s="45"/>
      <c r="AB10" s="45"/>
      <c r="AC10" s="45"/>
      <c r="AD10" s="44">
        <f>データ!R6</f>
        <v>3614</v>
      </c>
      <c r="AE10" s="44"/>
      <c r="AF10" s="44"/>
      <c r="AG10" s="44"/>
      <c r="AH10" s="44"/>
      <c r="AI10" s="44"/>
      <c r="AJ10" s="44"/>
      <c r="AK10" s="2"/>
      <c r="AL10" s="44">
        <f>データ!V6</f>
        <v>268</v>
      </c>
      <c r="AM10" s="44"/>
      <c r="AN10" s="44"/>
      <c r="AO10" s="44"/>
      <c r="AP10" s="44"/>
      <c r="AQ10" s="44"/>
      <c r="AR10" s="44"/>
      <c r="AS10" s="44"/>
      <c r="AT10" s="45">
        <f>データ!W6</f>
        <v>0.63</v>
      </c>
      <c r="AU10" s="45"/>
      <c r="AV10" s="45"/>
      <c r="AW10" s="45"/>
      <c r="AX10" s="45"/>
      <c r="AY10" s="45"/>
      <c r="AZ10" s="45"/>
      <c r="BA10" s="45"/>
      <c r="BB10" s="45">
        <f>データ!X6</f>
        <v>425.4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0gTxYElWBH+rr3ugev9TuyFKt/m/VsUGQ0OTldyIU8A3fXOSJZwqoamakGhqGqvjUCmSfebwoavxIzQQ8DcwqQ==" saltValue="6HxCrZhCvSrFDqlgnDzr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152161</v>
      </c>
      <c r="D6" s="19">
        <f t="shared" si="3"/>
        <v>46</v>
      </c>
      <c r="E6" s="19">
        <f t="shared" si="3"/>
        <v>17</v>
      </c>
      <c r="F6" s="19">
        <f t="shared" si="3"/>
        <v>5</v>
      </c>
      <c r="G6" s="19">
        <f t="shared" si="3"/>
        <v>0</v>
      </c>
      <c r="H6" s="19" t="str">
        <f t="shared" si="3"/>
        <v>新潟県　糸魚川市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88.83</v>
      </c>
      <c r="P6" s="20">
        <f t="shared" si="3"/>
        <v>0.71</v>
      </c>
      <c r="Q6" s="20">
        <f t="shared" si="3"/>
        <v>90.1</v>
      </c>
      <c r="R6" s="20">
        <f t="shared" si="3"/>
        <v>3614</v>
      </c>
      <c r="S6" s="20">
        <f t="shared" si="3"/>
        <v>38041</v>
      </c>
      <c r="T6" s="20">
        <f t="shared" si="3"/>
        <v>746.24</v>
      </c>
      <c r="U6" s="20">
        <f t="shared" si="3"/>
        <v>50.98</v>
      </c>
      <c r="V6" s="20">
        <f t="shared" si="3"/>
        <v>268</v>
      </c>
      <c r="W6" s="20">
        <f t="shared" si="3"/>
        <v>0.63</v>
      </c>
      <c r="X6" s="20">
        <f t="shared" si="3"/>
        <v>425.4</v>
      </c>
      <c r="Y6" s="21">
        <f>IF(Y7="",NA(),Y7)</f>
        <v>102.45</v>
      </c>
      <c r="Z6" s="21">
        <f t="shared" ref="Z6:AH6" si="4">IF(Z7="",NA(),Z7)</f>
        <v>107.06</v>
      </c>
      <c r="AA6" s="21">
        <f t="shared" si="4"/>
        <v>104.91</v>
      </c>
      <c r="AB6" s="21">
        <f t="shared" si="4"/>
        <v>108.48</v>
      </c>
      <c r="AC6" s="21">
        <f t="shared" si="4"/>
        <v>108.06</v>
      </c>
      <c r="AD6" s="21">
        <f t="shared" si="4"/>
        <v>106.37</v>
      </c>
      <c r="AE6" s="21">
        <f t="shared" si="4"/>
        <v>106.07</v>
      </c>
      <c r="AF6" s="21">
        <f t="shared" si="4"/>
        <v>105.5</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17.579999999999998</v>
      </c>
      <c r="AV6" s="21">
        <f t="shared" ref="AV6:BD6" si="6">IF(AV7="",NA(),AV7)</f>
        <v>40.93</v>
      </c>
      <c r="AW6" s="21">
        <f t="shared" si="6"/>
        <v>18.059999999999999</v>
      </c>
      <c r="AX6" s="21">
        <f t="shared" si="6"/>
        <v>25.04</v>
      </c>
      <c r="AY6" s="21">
        <f t="shared" si="6"/>
        <v>52.5</v>
      </c>
      <c r="AZ6" s="21">
        <f t="shared" si="6"/>
        <v>29.13</v>
      </c>
      <c r="BA6" s="21">
        <f t="shared" si="6"/>
        <v>35.69</v>
      </c>
      <c r="BB6" s="21">
        <f t="shared" si="6"/>
        <v>38.4</v>
      </c>
      <c r="BC6" s="21">
        <f t="shared" si="6"/>
        <v>39.82</v>
      </c>
      <c r="BD6" s="21">
        <f t="shared" si="6"/>
        <v>41.03</v>
      </c>
      <c r="BE6" s="20" t="str">
        <f>IF(BE7="","",IF(BE7="-","【-】","【"&amp;SUBSTITUTE(TEXT(BE7,"#,##0.00"),"-","△")&amp;"】"))</f>
        <v>【47.19】</v>
      </c>
      <c r="BF6" s="21">
        <f>IF(BF7="",NA(),BF7)</f>
        <v>175.98</v>
      </c>
      <c r="BG6" s="21">
        <f t="shared" ref="BG6:BO6" si="7">IF(BG7="",NA(),BG7)</f>
        <v>825.64</v>
      </c>
      <c r="BH6" s="21">
        <f t="shared" si="7"/>
        <v>101.13</v>
      </c>
      <c r="BI6" s="21">
        <f t="shared" si="7"/>
        <v>1040.0899999999999</v>
      </c>
      <c r="BJ6" s="21">
        <f t="shared" si="7"/>
        <v>844.54</v>
      </c>
      <c r="BK6" s="21">
        <f t="shared" si="7"/>
        <v>867.83</v>
      </c>
      <c r="BL6" s="21">
        <f t="shared" si="7"/>
        <v>791.76</v>
      </c>
      <c r="BM6" s="21">
        <f t="shared" si="7"/>
        <v>900.82</v>
      </c>
      <c r="BN6" s="21">
        <f t="shared" si="7"/>
        <v>743.31</v>
      </c>
      <c r="BO6" s="21">
        <f t="shared" si="7"/>
        <v>796.8</v>
      </c>
      <c r="BP6" s="20" t="str">
        <f>IF(BP7="","",IF(BP7="-","【-】","【"&amp;SUBSTITUTE(TEXT(BP7,"#,##0.00"),"-","△")&amp;"】"))</f>
        <v>【798.10】</v>
      </c>
      <c r="BQ6" s="21">
        <f>IF(BQ7="",NA(),BQ7)</f>
        <v>105.74</v>
      </c>
      <c r="BR6" s="21">
        <f t="shared" ref="BR6:BZ6" si="8">IF(BR7="",NA(),BR7)</f>
        <v>95.45</v>
      </c>
      <c r="BS6" s="21">
        <f t="shared" si="8"/>
        <v>35.549999999999997</v>
      </c>
      <c r="BT6" s="21">
        <f t="shared" si="8"/>
        <v>20.09</v>
      </c>
      <c r="BU6" s="21">
        <f t="shared" si="8"/>
        <v>19.579999999999998</v>
      </c>
      <c r="BV6" s="21">
        <f t="shared" si="8"/>
        <v>57.08</v>
      </c>
      <c r="BW6" s="21">
        <f t="shared" si="8"/>
        <v>56.26</v>
      </c>
      <c r="BX6" s="21">
        <f t="shared" si="8"/>
        <v>52.94</v>
      </c>
      <c r="BY6" s="21">
        <f t="shared" si="8"/>
        <v>61.15</v>
      </c>
      <c r="BZ6" s="21">
        <f t="shared" si="8"/>
        <v>58.41</v>
      </c>
      <c r="CA6" s="20" t="str">
        <f>IF(CA7="","",IF(CA7="-","【-】","【"&amp;SUBSTITUTE(TEXT(CA7,"#,##0.00"),"-","△")&amp;"】"))</f>
        <v>【54.51】</v>
      </c>
      <c r="CB6" s="21">
        <f>IF(CB7="",NA(),CB7)</f>
        <v>171.46</v>
      </c>
      <c r="CC6" s="21">
        <f t="shared" ref="CC6:CK6" si="9">IF(CC7="",NA(),CC7)</f>
        <v>188.87</v>
      </c>
      <c r="CD6" s="21">
        <f t="shared" si="9"/>
        <v>504</v>
      </c>
      <c r="CE6" s="21">
        <f t="shared" si="9"/>
        <v>906.52</v>
      </c>
      <c r="CF6" s="21">
        <f t="shared" si="9"/>
        <v>966.74</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51.97</v>
      </c>
      <c r="CN6" s="21">
        <f t="shared" ref="CN6:CV6" si="10">IF(CN7="",NA(),CN7)</f>
        <v>36.71</v>
      </c>
      <c r="CO6" s="21">
        <f t="shared" si="10"/>
        <v>34.18</v>
      </c>
      <c r="CP6" s="21">
        <f t="shared" si="10"/>
        <v>34.81</v>
      </c>
      <c r="CQ6" s="21">
        <f t="shared" si="10"/>
        <v>29.75</v>
      </c>
      <c r="CR6" s="21">
        <f t="shared" si="10"/>
        <v>54.83</v>
      </c>
      <c r="CS6" s="21">
        <f t="shared" si="10"/>
        <v>66.53</v>
      </c>
      <c r="CT6" s="21">
        <f t="shared" si="10"/>
        <v>52.35</v>
      </c>
      <c r="CU6" s="21">
        <f t="shared" si="10"/>
        <v>52.63</v>
      </c>
      <c r="CV6" s="21">
        <f t="shared" si="10"/>
        <v>52.34</v>
      </c>
      <c r="CW6" s="20" t="str">
        <f>IF(CW7="","",IF(CW7="-","【-】","【"&amp;SUBSTITUTE(TEXT(CW7,"#,##0.00"),"-","△")&amp;"】"))</f>
        <v>【49.92】</v>
      </c>
      <c r="CX6" s="21">
        <f>IF(CX7="",NA(),CX7)</f>
        <v>95.58</v>
      </c>
      <c r="CY6" s="21">
        <f t="shared" ref="CY6:DG6" si="11">IF(CY7="",NA(),CY7)</f>
        <v>88.49</v>
      </c>
      <c r="CZ6" s="21">
        <f t="shared" si="11"/>
        <v>88.97</v>
      </c>
      <c r="DA6" s="21">
        <f t="shared" si="11"/>
        <v>89.3</v>
      </c>
      <c r="DB6" s="21">
        <f t="shared" si="11"/>
        <v>90.3</v>
      </c>
      <c r="DC6" s="21">
        <f t="shared" si="11"/>
        <v>84.7</v>
      </c>
      <c r="DD6" s="21">
        <f t="shared" si="11"/>
        <v>84.67</v>
      </c>
      <c r="DE6" s="21">
        <f t="shared" si="11"/>
        <v>84.39</v>
      </c>
      <c r="DF6" s="21">
        <f t="shared" si="11"/>
        <v>90.32</v>
      </c>
      <c r="DG6" s="21">
        <f t="shared" si="11"/>
        <v>90.05</v>
      </c>
      <c r="DH6" s="20" t="str">
        <f>IF(DH7="","",IF(DH7="-","【-】","【"&amp;SUBSTITUTE(TEXT(DH7,"#,##0.00"),"-","△")&amp;"】"))</f>
        <v>【87.80】</v>
      </c>
      <c r="DI6" s="21">
        <f>IF(DI7="",NA(),DI7)</f>
        <v>11.09</v>
      </c>
      <c r="DJ6" s="21">
        <f t="shared" ref="DJ6:DR6" si="12">IF(DJ7="",NA(),DJ7)</f>
        <v>14.24</v>
      </c>
      <c r="DK6" s="21">
        <f t="shared" si="12"/>
        <v>16.28</v>
      </c>
      <c r="DL6" s="21">
        <f t="shared" si="12"/>
        <v>19.32</v>
      </c>
      <c r="DM6" s="21">
        <f t="shared" si="12"/>
        <v>22.36</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x14ac:dyDescent="0.15">
      <c r="A7" s="14"/>
      <c r="B7" s="23">
        <v>2024</v>
      </c>
      <c r="C7" s="23">
        <v>152161</v>
      </c>
      <c r="D7" s="23">
        <v>46</v>
      </c>
      <c r="E7" s="23">
        <v>17</v>
      </c>
      <c r="F7" s="23">
        <v>5</v>
      </c>
      <c r="G7" s="23">
        <v>0</v>
      </c>
      <c r="H7" s="23" t="s">
        <v>96</v>
      </c>
      <c r="I7" s="23" t="s">
        <v>97</v>
      </c>
      <c r="J7" s="23" t="s">
        <v>98</v>
      </c>
      <c r="K7" s="23" t="s">
        <v>99</v>
      </c>
      <c r="L7" s="23" t="s">
        <v>100</v>
      </c>
      <c r="M7" s="23" t="s">
        <v>101</v>
      </c>
      <c r="N7" s="24" t="s">
        <v>102</v>
      </c>
      <c r="O7" s="24">
        <v>88.83</v>
      </c>
      <c r="P7" s="24">
        <v>0.71</v>
      </c>
      <c r="Q7" s="24">
        <v>90.1</v>
      </c>
      <c r="R7" s="24">
        <v>3614</v>
      </c>
      <c r="S7" s="24">
        <v>38041</v>
      </c>
      <c r="T7" s="24">
        <v>746.24</v>
      </c>
      <c r="U7" s="24">
        <v>50.98</v>
      </c>
      <c r="V7" s="24">
        <v>268</v>
      </c>
      <c r="W7" s="24">
        <v>0.63</v>
      </c>
      <c r="X7" s="24">
        <v>425.4</v>
      </c>
      <c r="Y7" s="24">
        <v>102.45</v>
      </c>
      <c r="Z7" s="24">
        <v>107.06</v>
      </c>
      <c r="AA7" s="24">
        <v>104.91</v>
      </c>
      <c r="AB7" s="24">
        <v>108.48</v>
      </c>
      <c r="AC7" s="24">
        <v>108.06</v>
      </c>
      <c r="AD7" s="24">
        <v>106.37</v>
      </c>
      <c r="AE7" s="24">
        <v>106.07</v>
      </c>
      <c r="AF7" s="24">
        <v>105.5</v>
      </c>
      <c r="AG7" s="24">
        <v>103.07</v>
      </c>
      <c r="AH7" s="24">
        <v>103.04</v>
      </c>
      <c r="AI7" s="24">
        <v>104.3</v>
      </c>
      <c r="AJ7" s="24">
        <v>0</v>
      </c>
      <c r="AK7" s="24">
        <v>0</v>
      </c>
      <c r="AL7" s="24">
        <v>0</v>
      </c>
      <c r="AM7" s="24">
        <v>0</v>
      </c>
      <c r="AN7" s="24">
        <v>0</v>
      </c>
      <c r="AO7" s="24">
        <v>139.02000000000001</v>
      </c>
      <c r="AP7" s="24">
        <v>132.04</v>
      </c>
      <c r="AQ7" s="24">
        <v>145.43</v>
      </c>
      <c r="AR7" s="24">
        <v>120.64</v>
      </c>
      <c r="AS7" s="24">
        <v>100.31</v>
      </c>
      <c r="AT7" s="24">
        <v>102.74</v>
      </c>
      <c r="AU7" s="24">
        <v>17.579999999999998</v>
      </c>
      <c r="AV7" s="24">
        <v>40.93</v>
      </c>
      <c r="AW7" s="24">
        <v>18.059999999999999</v>
      </c>
      <c r="AX7" s="24">
        <v>25.04</v>
      </c>
      <c r="AY7" s="24">
        <v>52.5</v>
      </c>
      <c r="AZ7" s="24">
        <v>29.13</v>
      </c>
      <c r="BA7" s="24">
        <v>35.69</v>
      </c>
      <c r="BB7" s="24">
        <v>38.4</v>
      </c>
      <c r="BC7" s="24">
        <v>39.82</v>
      </c>
      <c r="BD7" s="24">
        <v>41.03</v>
      </c>
      <c r="BE7" s="24">
        <v>47.19</v>
      </c>
      <c r="BF7" s="24">
        <v>175.98</v>
      </c>
      <c r="BG7" s="24">
        <v>825.64</v>
      </c>
      <c r="BH7" s="24">
        <v>101.13</v>
      </c>
      <c r="BI7" s="24">
        <v>1040.0899999999999</v>
      </c>
      <c r="BJ7" s="24">
        <v>844.54</v>
      </c>
      <c r="BK7" s="24">
        <v>867.83</v>
      </c>
      <c r="BL7" s="24">
        <v>791.76</v>
      </c>
      <c r="BM7" s="24">
        <v>900.82</v>
      </c>
      <c r="BN7" s="24">
        <v>743.31</v>
      </c>
      <c r="BO7" s="24">
        <v>796.8</v>
      </c>
      <c r="BP7" s="24">
        <v>798.1</v>
      </c>
      <c r="BQ7" s="24">
        <v>105.74</v>
      </c>
      <c r="BR7" s="24">
        <v>95.45</v>
      </c>
      <c r="BS7" s="24">
        <v>35.549999999999997</v>
      </c>
      <c r="BT7" s="24">
        <v>20.09</v>
      </c>
      <c r="BU7" s="24">
        <v>19.579999999999998</v>
      </c>
      <c r="BV7" s="24">
        <v>57.08</v>
      </c>
      <c r="BW7" s="24">
        <v>56.26</v>
      </c>
      <c r="BX7" s="24">
        <v>52.94</v>
      </c>
      <c r="BY7" s="24">
        <v>61.15</v>
      </c>
      <c r="BZ7" s="24">
        <v>58.41</v>
      </c>
      <c r="CA7" s="24">
        <v>54.51</v>
      </c>
      <c r="CB7" s="24">
        <v>171.46</v>
      </c>
      <c r="CC7" s="24">
        <v>188.87</v>
      </c>
      <c r="CD7" s="24">
        <v>504</v>
      </c>
      <c r="CE7" s="24">
        <v>906.52</v>
      </c>
      <c r="CF7" s="24">
        <v>966.74</v>
      </c>
      <c r="CG7" s="24">
        <v>274.99</v>
      </c>
      <c r="CH7" s="24">
        <v>282.08999999999997</v>
      </c>
      <c r="CI7" s="24">
        <v>303.27999999999997</v>
      </c>
      <c r="CJ7" s="24">
        <v>250.43</v>
      </c>
      <c r="CK7" s="24">
        <v>267.33999999999997</v>
      </c>
      <c r="CL7" s="24">
        <v>286.33</v>
      </c>
      <c r="CM7" s="24">
        <v>51.97</v>
      </c>
      <c r="CN7" s="24">
        <v>36.71</v>
      </c>
      <c r="CO7" s="24">
        <v>34.18</v>
      </c>
      <c r="CP7" s="24">
        <v>34.81</v>
      </c>
      <c r="CQ7" s="24">
        <v>29.75</v>
      </c>
      <c r="CR7" s="24">
        <v>54.83</v>
      </c>
      <c r="CS7" s="24">
        <v>66.53</v>
      </c>
      <c r="CT7" s="24">
        <v>52.35</v>
      </c>
      <c r="CU7" s="24">
        <v>52.63</v>
      </c>
      <c r="CV7" s="24">
        <v>52.34</v>
      </c>
      <c r="CW7" s="24">
        <v>49.92</v>
      </c>
      <c r="CX7" s="24">
        <v>95.58</v>
      </c>
      <c r="CY7" s="24">
        <v>88.49</v>
      </c>
      <c r="CZ7" s="24">
        <v>88.97</v>
      </c>
      <c r="DA7" s="24">
        <v>89.3</v>
      </c>
      <c r="DB7" s="24">
        <v>90.3</v>
      </c>
      <c r="DC7" s="24">
        <v>84.7</v>
      </c>
      <c r="DD7" s="24">
        <v>84.67</v>
      </c>
      <c r="DE7" s="24">
        <v>84.39</v>
      </c>
      <c r="DF7" s="24">
        <v>90.32</v>
      </c>
      <c r="DG7" s="24">
        <v>90.05</v>
      </c>
      <c r="DH7" s="24">
        <v>87.8</v>
      </c>
      <c r="DI7" s="24">
        <v>11.09</v>
      </c>
      <c r="DJ7" s="24">
        <v>14.24</v>
      </c>
      <c r="DK7" s="24">
        <v>16.28</v>
      </c>
      <c r="DL7" s="24">
        <v>19.32</v>
      </c>
      <c r="DM7" s="24">
        <v>22.36</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塚田勇二</cp:lastModifiedBy>
  <dcterms:modified xsi:type="dcterms:W3CDTF">2026-01-30T00:21:17Z</dcterms:modified>
</cp:coreProperties>
</file>